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035" windowHeight="9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" i="1"/>
  <c r="P2"/>
  <c r="H3"/>
  <c r="L3"/>
  <c r="P3"/>
  <c r="T3"/>
  <c r="H4"/>
  <c r="L4"/>
  <c r="P4"/>
  <c r="T4"/>
  <c r="G5"/>
  <c r="H5"/>
  <c r="P5"/>
  <c r="S5"/>
  <c r="T5" s="1"/>
  <c r="L6"/>
  <c r="P6"/>
  <c r="H7"/>
  <c r="L7"/>
  <c r="K7" s="1"/>
  <c r="P7"/>
  <c r="T7"/>
  <c r="P8"/>
  <c r="H9"/>
  <c r="L9"/>
  <c r="P9"/>
  <c r="T9"/>
  <c r="P10"/>
  <c r="H11"/>
  <c r="L11"/>
  <c r="P11"/>
  <c r="T11"/>
  <c r="H12"/>
  <c r="L12"/>
  <c r="P12"/>
  <c r="T12"/>
  <c r="H13"/>
  <c r="L13"/>
  <c r="P13"/>
  <c r="T13"/>
  <c r="H15"/>
  <c r="L15"/>
  <c r="P15"/>
  <c r="T15"/>
  <c r="H16"/>
  <c r="L16"/>
  <c r="P16"/>
  <c r="T16"/>
  <c r="H17"/>
  <c r="L17"/>
  <c r="P17"/>
  <c r="T17"/>
  <c r="H18"/>
  <c r="L18"/>
  <c r="P18"/>
  <c r="T18"/>
  <c r="D20"/>
  <c r="H20"/>
  <c r="L20"/>
  <c r="P20"/>
  <c r="T20"/>
  <c r="D21"/>
  <c r="H21"/>
  <c r="L21"/>
  <c r="P21"/>
  <c r="T21"/>
  <c r="D22"/>
  <c r="H22"/>
  <c r="L22"/>
  <c r="P22"/>
  <c r="T22"/>
  <c r="D23"/>
  <c r="H23"/>
  <c r="L23"/>
  <c r="P23"/>
  <c r="T23"/>
  <c r="D24"/>
  <c r="H24"/>
  <c r="L24"/>
  <c r="P24"/>
  <c r="T24"/>
  <c r="H25"/>
  <c r="L25"/>
  <c r="P25"/>
  <c r="T25"/>
  <c r="H26"/>
  <c r="L26"/>
  <c r="P26"/>
  <c r="T26"/>
  <c r="D28"/>
  <c r="H28"/>
  <c r="L28"/>
  <c r="P28"/>
  <c r="D29"/>
  <c r="H29"/>
  <c r="L29"/>
  <c r="P29"/>
  <c r="D30"/>
  <c r="L30"/>
  <c r="D31"/>
  <c r="H31"/>
  <c r="L31"/>
  <c r="P31"/>
  <c r="D32"/>
  <c r="H32"/>
  <c r="L32"/>
  <c r="P32"/>
  <c r="D33"/>
  <c r="H33"/>
  <c r="L33"/>
  <c r="P33"/>
  <c r="D34"/>
  <c r="H34"/>
  <c r="L34"/>
  <c r="P34"/>
  <c r="D35"/>
  <c r="H35"/>
  <c r="L35"/>
  <c r="P35"/>
  <c r="D46"/>
  <c r="L46"/>
  <c r="T46"/>
  <c r="D47"/>
  <c r="T47"/>
  <c r="D48"/>
  <c r="T48"/>
  <c r="D49"/>
  <c r="T49"/>
  <c r="D50"/>
  <c r="T50"/>
  <c r="D51"/>
  <c r="T51"/>
  <c r="D52"/>
  <c r="D53"/>
  <c r="T53"/>
  <c r="D54"/>
  <c r="T54"/>
  <c r="T55"/>
  <c r="D56"/>
  <c r="D57"/>
  <c r="T57"/>
  <c r="T58"/>
</calcChain>
</file>

<file path=xl/comments1.xml><?xml version="1.0" encoding="utf-8"?>
<comments xmlns="http://schemas.openxmlformats.org/spreadsheetml/2006/main">
  <authors>
    <author>bkol</author>
  </authors>
  <commentList>
    <comment ref="N21" authorId="0">
      <text>
        <r>
          <rPr>
            <b/>
            <sz val="9"/>
            <color indexed="81"/>
            <rFont val="Tahoma"/>
            <charset val="1"/>
          </rPr>
          <t xml:space="preserve">4 банки = 1 банка*5 человек
</t>
        </r>
      </text>
    </comment>
    <comment ref="F22" authorId="0">
      <text>
        <r>
          <rPr>
            <b/>
            <sz val="9"/>
            <color indexed="81"/>
            <rFont val="Tahoma"/>
            <charset val="1"/>
          </rPr>
          <t xml:space="preserve">4 банки = 1 банка*5 человек
</t>
        </r>
      </text>
    </comment>
    <comment ref="B51" authorId="0">
      <text>
        <r>
          <rPr>
            <b/>
            <sz val="9"/>
            <color indexed="81"/>
            <rFont val="Tahoma"/>
            <charset val="1"/>
          </rPr>
          <t xml:space="preserve">4 банки = 1 банка*5 человек
</t>
        </r>
      </text>
    </comment>
  </commentList>
</comments>
</file>

<file path=xl/sharedStrings.xml><?xml version="1.0" encoding="utf-8"?>
<sst xmlns="http://schemas.openxmlformats.org/spreadsheetml/2006/main" count="189" uniqueCount="91">
  <si>
    <t>г, чел</t>
  </si>
  <si>
    <t>завтрак</t>
  </si>
  <si>
    <t xml:space="preserve">     ДЕНЬ ПРИЕЗДА</t>
  </si>
  <si>
    <r>
      <t xml:space="preserve">заправка к </t>
    </r>
    <r>
      <rPr>
        <b/>
        <sz val="10"/>
        <rFont val="Arial Cyr"/>
        <charset val="204"/>
      </rPr>
      <t>борщ</t>
    </r>
    <r>
      <rPr>
        <sz val="10"/>
        <rFont val="Arial Cyr"/>
        <charset val="204"/>
      </rPr>
      <t>у 2п</t>
    </r>
  </si>
  <si>
    <t>геркулесова каша</t>
  </si>
  <si>
    <t>СУП гречневый</t>
  </si>
  <si>
    <t>картошка</t>
  </si>
  <si>
    <t>курага</t>
  </si>
  <si>
    <t>гречка</t>
  </si>
  <si>
    <t>зажарка мрковь, лук</t>
  </si>
  <si>
    <t>изюм</t>
  </si>
  <si>
    <t>капуста сушёная</t>
  </si>
  <si>
    <t>кубик бульённый 5 шт</t>
  </si>
  <si>
    <t>соль/сахар по вкусу</t>
  </si>
  <si>
    <t>грецкие орехи</t>
  </si>
  <si>
    <t>консерва рыбная 1б</t>
  </si>
  <si>
    <t>майонез</t>
  </si>
  <si>
    <t>молоко сгущёное 2б</t>
  </si>
  <si>
    <t>морковь сушёная</t>
  </si>
  <si>
    <t>сухарики/укр</t>
  </si>
  <si>
    <t>сухарики/батон</t>
  </si>
  <si>
    <t>чай</t>
  </si>
  <si>
    <t>маккофе 3 в 1</t>
  </si>
  <si>
    <t>сахар</t>
  </si>
  <si>
    <t>печенье</t>
  </si>
  <si>
    <t>перекусы</t>
  </si>
  <si>
    <t>арахис</t>
  </si>
  <si>
    <t>карамель</t>
  </si>
  <si>
    <t>конфеты лединцы</t>
  </si>
  <si>
    <t>шоколад</t>
  </si>
  <si>
    <t>обед</t>
  </si>
  <si>
    <t>сало без мясных прожилок</t>
  </si>
  <si>
    <t>колбаса типа суджук</t>
  </si>
  <si>
    <t>консерва рыбная 4б</t>
  </si>
  <si>
    <t>сыр</t>
  </si>
  <si>
    <t>хлеб украинский</t>
  </si>
  <si>
    <t>хлеб белый</t>
  </si>
  <si>
    <t>казинаки</t>
  </si>
  <si>
    <t>халва</t>
  </si>
  <si>
    <t>ужин</t>
  </si>
  <si>
    <t>рис</t>
  </si>
  <si>
    <t>макароны</t>
  </si>
  <si>
    <t>тушёнка</t>
  </si>
  <si>
    <t>зажарка</t>
  </si>
  <si>
    <t>сыр тёртый</t>
  </si>
  <si>
    <t>кетчуп/соус</t>
  </si>
  <si>
    <t>сухарики/украинский</t>
  </si>
  <si>
    <t>взять с собой соль 0,75 л бутылочку И ПОЛОВНИК !!!!!!!</t>
  </si>
  <si>
    <t>чеснок</t>
  </si>
  <si>
    <t>Рис</t>
  </si>
  <si>
    <t>2раза</t>
  </si>
  <si>
    <t>Тушёнка</t>
  </si>
  <si>
    <t>5раз</t>
  </si>
  <si>
    <t>сухарики - хлеб укр.</t>
  </si>
  <si>
    <t>7раз</t>
  </si>
  <si>
    <t>2 раза</t>
  </si>
  <si>
    <t>мак-кофе</t>
  </si>
  <si>
    <t>8раз</t>
  </si>
  <si>
    <t>10пакетиков</t>
  </si>
  <si>
    <t>можно и 1 кг обойтись</t>
  </si>
  <si>
    <t>разное!!!!!!!!!!</t>
  </si>
  <si>
    <t>1пакет</t>
  </si>
  <si>
    <t>2пакета</t>
  </si>
  <si>
    <t>капуста</t>
  </si>
  <si>
    <t>12раз</t>
  </si>
  <si>
    <t>марковка</t>
  </si>
  <si>
    <t>2шт</t>
  </si>
  <si>
    <t>6шт</t>
  </si>
  <si>
    <t>1раз</t>
  </si>
  <si>
    <t>3раза</t>
  </si>
  <si>
    <t>молоко сгущёное</t>
  </si>
  <si>
    <t>консерва рыбная</t>
  </si>
  <si>
    <t>3банки = 2на обеды+1завтрак</t>
  </si>
  <si>
    <t>карамель разная</t>
  </si>
  <si>
    <t>шоколад чёрный</t>
  </si>
  <si>
    <t>4раза</t>
  </si>
  <si>
    <t>8-10шт</t>
  </si>
  <si>
    <t>5пакетов с закруткой</t>
  </si>
  <si>
    <t>с закруткой</t>
  </si>
  <si>
    <t>4б</t>
  </si>
  <si>
    <t>заправка к борщу</t>
  </si>
  <si>
    <t>заправка к борщу/зажарка</t>
  </si>
  <si>
    <t>с буряком</t>
  </si>
  <si>
    <t>с перцем</t>
  </si>
  <si>
    <t>лук</t>
  </si>
  <si>
    <t>3гол</t>
  </si>
  <si>
    <t xml:space="preserve">27 июня </t>
  </si>
  <si>
    <t>28 июня</t>
  </si>
  <si>
    <t>29июня</t>
  </si>
  <si>
    <t>30июня</t>
  </si>
  <si>
    <t>01 июля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</si>
</sst>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8"/>
      <name val="Arial Cyr"/>
      <charset val="204"/>
    </font>
    <font>
      <i/>
      <sz val="10"/>
      <name val="Arial Cyr"/>
      <charset val="204"/>
    </font>
    <font>
      <b/>
      <sz val="20"/>
      <name val="Arial Cyr"/>
      <charset val="204"/>
    </font>
    <font>
      <b/>
      <sz val="9"/>
      <color indexed="81"/>
      <name val="Tahoma"/>
      <charset val="1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/>
    <xf numFmtId="0" fontId="0" fillId="3" borderId="1" xfId="0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0" fillId="3" borderId="4" xfId="0" applyFill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4" borderId="4" xfId="0" applyFill="1" applyBorder="1"/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5" borderId="4" xfId="0" applyFill="1" applyBorder="1"/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6" borderId="4" xfId="0" applyFill="1" applyBorder="1"/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0" fillId="6" borderId="7" xfId="0" applyFill="1" applyBorder="1"/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1" fillId="0" borderId="0" xfId="0" applyFont="1" applyFill="1" applyBorder="1"/>
    <xf numFmtId="0" fontId="0" fillId="0" borderId="0" xfId="0" applyFill="1"/>
    <xf numFmtId="0" fontId="1" fillId="0" borderId="4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7" xfId="0" applyFont="1" applyFill="1" applyBorder="1"/>
    <xf numFmtId="0" fontId="3" fillId="0" borderId="11" xfId="0" applyFont="1" applyFill="1" applyBorder="1" applyAlignment="1">
      <alignment textRotation="45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3"/>
  <sheetViews>
    <sheetView tabSelected="1" zoomScale="90" workbookViewId="0">
      <selection activeCell="T2" sqref="T2"/>
    </sheetView>
  </sheetViews>
  <sheetFormatPr defaultRowHeight="12.75"/>
  <cols>
    <col min="2" max="2" width="19.28515625" customWidth="1"/>
    <col min="3" max="3" width="8.140625" customWidth="1"/>
    <col min="5" max="5" width="2.140625" customWidth="1"/>
    <col min="6" max="6" width="24.28515625" customWidth="1"/>
    <col min="7" max="7" width="7.5703125" customWidth="1"/>
    <col min="8" max="8" width="7.85546875" customWidth="1"/>
    <col min="9" max="9" width="2.42578125" customWidth="1"/>
    <col min="10" max="10" width="19.140625" customWidth="1"/>
    <col min="11" max="11" width="7.28515625" customWidth="1"/>
    <col min="12" max="12" width="7.42578125" customWidth="1"/>
    <col min="13" max="13" width="2.85546875" customWidth="1"/>
    <col min="14" max="14" width="20.28515625" customWidth="1"/>
    <col min="15" max="15" width="7.7109375" customWidth="1"/>
    <col min="16" max="16" width="7" customWidth="1"/>
    <col min="17" max="17" width="2.28515625" customWidth="1"/>
    <col min="18" max="18" width="18.5703125" customWidth="1"/>
    <col min="19" max="19" width="7.5703125" customWidth="1"/>
    <col min="20" max="20" width="6.7109375" customWidth="1"/>
  </cols>
  <sheetData>
    <row r="1" spans="1:20" ht="13.5" thickBot="1">
      <c r="A1" s="1"/>
      <c r="B1" s="1" t="s">
        <v>86</v>
      </c>
      <c r="C1" s="2" t="s">
        <v>0</v>
      </c>
      <c r="D1" s="2">
        <v>6</v>
      </c>
      <c r="E1" s="1"/>
      <c r="F1" s="1" t="s">
        <v>87</v>
      </c>
      <c r="G1" s="2" t="s">
        <v>0</v>
      </c>
      <c r="H1" s="2">
        <v>6</v>
      </c>
      <c r="I1" s="1"/>
      <c r="J1" s="1" t="s">
        <v>88</v>
      </c>
      <c r="K1" s="2" t="s">
        <v>0</v>
      </c>
      <c r="L1" s="2">
        <v>6</v>
      </c>
      <c r="M1" s="1"/>
      <c r="N1" s="1" t="s">
        <v>89</v>
      </c>
      <c r="O1" s="2" t="s">
        <v>0</v>
      </c>
      <c r="P1" s="2">
        <v>6</v>
      </c>
      <c r="Q1" s="1"/>
      <c r="R1" s="1" t="s">
        <v>90</v>
      </c>
      <c r="S1" s="2" t="s">
        <v>0</v>
      </c>
      <c r="T1" s="2">
        <v>6</v>
      </c>
    </row>
    <row r="2" spans="1:20" ht="14.25" thickTop="1" thickBot="1">
      <c r="A2" s="3" t="s">
        <v>1</v>
      </c>
      <c r="B2" s="39" t="s">
        <v>2</v>
      </c>
      <c r="C2" s="40"/>
      <c r="D2" s="41"/>
      <c r="E2" s="4"/>
      <c r="F2" s="8" t="s">
        <v>5</v>
      </c>
      <c r="G2" s="9"/>
      <c r="H2" s="9"/>
      <c r="I2" s="4"/>
      <c r="J2" s="5" t="s">
        <v>4</v>
      </c>
      <c r="K2" s="6">
        <v>50</v>
      </c>
      <c r="L2" s="7">
        <f>K2*$L$1</f>
        <v>300</v>
      </c>
      <c r="M2" s="4"/>
      <c r="N2" s="5" t="s">
        <v>3</v>
      </c>
      <c r="O2" s="6">
        <v>25</v>
      </c>
      <c r="P2" s="7">
        <f t="shared" ref="P2:P7" si="0">O2*$H$1</f>
        <v>150</v>
      </c>
      <c r="Q2" s="4"/>
      <c r="R2" s="8" t="s">
        <v>5</v>
      </c>
      <c r="S2" s="9"/>
      <c r="T2" s="9"/>
    </row>
    <row r="3" spans="1:20" ht="13.5" thickTop="1">
      <c r="A3" s="3"/>
      <c r="B3" s="42"/>
      <c r="C3" s="43"/>
      <c r="D3" s="44"/>
      <c r="E3" s="4"/>
      <c r="F3" s="5" t="s">
        <v>8</v>
      </c>
      <c r="G3" s="6">
        <v>25</v>
      </c>
      <c r="H3" s="7">
        <f>G3*$P$1</f>
        <v>150</v>
      </c>
      <c r="I3" s="4"/>
      <c r="J3" s="10" t="s">
        <v>7</v>
      </c>
      <c r="K3" s="11">
        <v>10</v>
      </c>
      <c r="L3" s="12">
        <f>K3*$L$1</f>
        <v>60</v>
      </c>
      <c r="M3" s="4"/>
      <c r="N3" s="10" t="s">
        <v>6</v>
      </c>
      <c r="O3" s="11">
        <v>30</v>
      </c>
      <c r="P3" s="12">
        <f t="shared" si="0"/>
        <v>180</v>
      </c>
      <c r="Q3" s="4"/>
      <c r="R3" s="5" t="s">
        <v>8</v>
      </c>
      <c r="S3" s="6">
        <v>25</v>
      </c>
      <c r="T3" s="7">
        <f>S3*$P$1</f>
        <v>150</v>
      </c>
    </row>
    <row r="4" spans="1:20">
      <c r="A4" s="3"/>
      <c r="B4" s="42"/>
      <c r="C4" s="43"/>
      <c r="D4" s="44"/>
      <c r="E4" s="4"/>
      <c r="F4" s="10" t="s">
        <v>6</v>
      </c>
      <c r="G4" s="11">
        <v>30</v>
      </c>
      <c r="H4" s="12">
        <f>G4*$P$1</f>
        <v>180</v>
      </c>
      <c r="I4" s="4"/>
      <c r="J4" s="10" t="s">
        <v>10</v>
      </c>
      <c r="K4" s="11">
        <v>10</v>
      </c>
      <c r="L4" s="12">
        <f>K4*$L$1</f>
        <v>60</v>
      </c>
      <c r="M4" s="4"/>
      <c r="N4" s="10" t="s">
        <v>9</v>
      </c>
      <c r="O4" s="11">
        <v>15</v>
      </c>
      <c r="P4" s="12">
        <f t="shared" si="0"/>
        <v>90</v>
      </c>
      <c r="Q4" s="4"/>
      <c r="R4" s="10" t="s">
        <v>6</v>
      </c>
      <c r="S4" s="11">
        <v>30</v>
      </c>
      <c r="T4" s="12">
        <f>S4*$P$1</f>
        <v>180</v>
      </c>
    </row>
    <row r="5" spans="1:20">
      <c r="A5" s="3"/>
      <c r="B5" s="42"/>
      <c r="C5" s="43"/>
      <c r="D5" s="44"/>
      <c r="E5" s="4"/>
      <c r="F5" s="10" t="s">
        <v>12</v>
      </c>
      <c r="G5" s="11">
        <f>50/20</f>
        <v>2.5</v>
      </c>
      <c r="H5" s="12">
        <f>G5*$P$1</f>
        <v>15</v>
      </c>
      <c r="I5" s="4"/>
      <c r="J5" s="10"/>
      <c r="K5" s="11"/>
      <c r="L5" s="12"/>
      <c r="M5" s="4"/>
      <c r="N5" s="10" t="s">
        <v>11</v>
      </c>
      <c r="O5" s="11">
        <v>15</v>
      </c>
      <c r="P5" s="12">
        <f t="shared" si="0"/>
        <v>90</v>
      </c>
      <c r="Q5" s="4"/>
      <c r="R5" s="10" t="s">
        <v>12</v>
      </c>
      <c r="S5" s="11">
        <f>50/20</f>
        <v>2.5</v>
      </c>
      <c r="T5" s="12">
        <f>S5*$P$1</f>
        <v>15</v>
      </c>
    </row>
    <row r="6" spans="1:20">
      <c r="A6" s="3"/>
      <c r="B6" s="42"/>
      <c r="C6" s="43"/>
      <c r="D6" s="44"/>
      <c r="E6" s="4"/>
      <c r="F6" s="10" t="s">
        <v>15</v>
      </c>
      <c r="G6" s="11">
        <v>17</v>
      </c>
      <c r="H6" s="12">
        <v>240</v>
      </c>
      <c r="I6" s="4"/>
      <c r="J6" s="10" t="s">
        <v>14</v>
      </c>
      <c r="K6" s="11">
        <v>10</v>
      </c>
      <c r="L6" s="12">
        <f>K6*$L$1</f>
        <v>60</v>
      </c>
      <c r="M6" s="4"/>
      <c r="N6" s="10" t="s">
        <v>13</v>
      </c>
      <c r="O6" s="11">
        <v>2</v>
      </c>
      <c r="P6" s="12">
        <f t="shared" si="0"/>
        <v>12</v>
      </c>
      <c r="Q6" s="4"/>
      <c r="R6" s="10" t="s">
        <v>15</v>
      </c>
      <c r="S6" s="11">
        <v>17</v>
      </c>
      <c r="T6" s="12">
        <v>240</v>
      </c>
    </row>
    <row r="7" spans="1:20">
      <c r="A7" s="3"/>
      <c r="B7" s="42"/>
      <c r="C7" s="43"/>
      <c r="D7" s="44"/>
      <c r="E7" s="4"/>
      <c r="F7" s="10" t="s">
        <v>18</v>
      </c>
      <c r="G7" s="11">
        <v>2</v>
      </c>
      <c r="H7" s="12">
        <f>G7*$P$1</f>
        <v>12</v>
      </c>
      <c r="I7" s="4"/>
      <c r="J7" s="10" t="s">
        <v>17</v>
      </c>
      <c r="K7" s="11">
        <f>L7/10</f>
        <v>76</v>
      </c>
      <c r="L7" s="12">
        <f>380*2</f>
        <v>760</v>
      </c>
      <c r="M7" s="4"/>
      <c r="N7" s="10" t="s">
        <v>16</v>
      </c>
      <c r="O7" s="11">
        <v>15</v>
      </c>
      <c r="P7" s="12">
        <f t="shared" si="0"/>
        <v>90</v>
      </c>
      <c r="Q7" s="4"/>
      <c r="R7" s="10" t="s">
        <v>18</v>
      </c>
      <c r="S7" s="11">
        <v>2</v>
      </c>
      <c r="T7" s="12">
        <f>S7*$P$1</f>
        <v>12</v>
      </c>
    </row>
    <row r="8" spans="1:20">
      <c r="A8" s="3"/>
      <c r="B8" s="42"/>
      <c r="C8" s="43"/>
      <c r="D8" s="44"/>
      <c r="E8" s="4"/>
      <c r="F8" s="10"/>
      <c r="G8" s="11"/>
      <c r="H8" s="12"/>
      <c r="I8" s="4"/>
      <c r="J8" s="10"/>
      <c r="K8" s="11"/>
      <c r="L8" s="12"/>
      <c r="M8" s="4"/>
      <c r="N8" s="10"/>
      <c r="O8" s="11"/>
      <c r="P8" s="12">
        <f t="shared" ref="P8:P13" si="1">O8*$P$1</f>
        <v>0</v>
      </c>
      <c r="Q8" s="4"/>
      <c r="R8" s="10"/>
      <c r="S8" s="11"/>
      <c r="T8" s="12"/>
    </row>
    <row r="9" spans="1:20">
      <c r="A9" s="3"/>
      <c r="B9" s="42"/>
      <c r="C9" s="43"/>
      <c r="D9" s="44"/>
      <c r="E9" s="4"/>
      <c r="F9" s="10" t="s">
        <v>19</v>
      </c>
      <c r="G9" s="11">
        <v>40</v>
      </c>
      <c r="H9" s="12">
        <f>G9*$H$1</f>
        <v>240</v>
      </c>
      <c r="I9" s="4"/>
      <c r="J9" s="10" t="s">
        <v>20</v>
      </c>
      <c r="K9" s="11">
        <v>40</v>
      </c>
      <c r="L9" s="12">
        <f>K9*$L$1</f>
        <v>240</v>
      </c>
      <c r="M9" s="4"/>
      <c r="N9" s="10" t="s">
        <v>19</v>
      </c>
      <c r="O9" s="11">
        <v>40</v>
      </c>
      <c r="P9" s="12">
        <f t="shared" si="1"/>
        <v>240</v>
      </c>
      <c r="Q9" s="4"/>
      <c r="R9" s="10" t="s">
        <v>20</v>
      </c>
      <c r="S9" s="11">
        <v>40</v>
      </c>
      <c r="T9" s="12">
        <f>S9*$T$1</f>
        <v>240</v>
      </c>
    </row>
    <row r="10" spans="1:20">
      <c r="A10" s="3"/>
      <c r="B10" s="42"/>
      <c r="C10" s="43"/>
      <c r="D10" s="44"/>
      <c r="E10" s="4"/>
      <c r="F10" s="10"/>
      <c r="G10" s="11"/>
      <c r="H10" s="12"/>
      <c r="I10" s="4"/>
      <c r="J10" s="10"/>
      <c r="K10" s="11"/>
      <c r="L10" s="12"/>
      <c r="M10" s="4"/>
      <c r="N10" s="10"/>
      <c r="O10" s="11"/>
      <c r="P10" s="12">
        <f t="shared" si="1"/>
        <v>0</v>
      </c>
      <c r="Q10" s="4"/>
      <c r="R10" s="10"/>
      <c r="S10" s="11"/>
      <c r="T10" s="12"/>
    </row>
    <row r="11" spans="1:20">
      <c r="A11" s="3"/>
      <c r="B11" s="42"/>
      <c r="C11" s="43"/>
      <c r="D11" s="44"/>
      <c r="E11" s="4"/>
      <c r="F11" s="10" t="s">
        <v>21</v>
      </c>
      <c r="G11" s="11">
        <v>2</v>
      </c>
      <c r="H11" s="12">
        <f>G11*$H$1</f>
        <v>12</v>
      </c>
      <c r="I11" s="4"/>
      <c r="J11" s="10" t="s">
        <v>22</v>
      </c>
      <c r="K11" s="11">
        <v>18</v>
      </c>
      <c r="L11" s="12">
        <f>K11*$L$1</f>
        <v>108</v>
      </c>
      <c r="M11" s="4"/>
      <c r="N11" s="10" t="s">
        <v>21</v>
      </c>
      <c r="O11" s="11">
        <v>2</v>
      </c>
      <c r="P11" s="12">
        <f t="shared" si="1"/>
        <v>12</v>
      </c>
      <c r="Q11" s="4"/>
      <c r="R11" s="10" t="s">
        <v>21</v>
      </c>
      <c r="S11" s="11">
        <v>2</v>
      </c>
      <c r="T11" s="12">
        <f>S11*$T$1</f>
        <v>12</v>
      </c>
    </row>
    <row r="12" spans="1:20">
      <c r="A12" s="3"/>
      <c r="B12" s="42"/>
      <c r="C12" s="43"/>
      <c r="D12" s="44"/>
      <c r="E12" s="4"/>
      <c r="F12" s="10" t="s">
        <v>23</v>
      </c>
      <c r="G12" s="11">
        <v>30</v>
      </c>
      <c r="H12" s="12">
        <f>G12*$H$1</f>
        <v>180</v>
      </c>
      <c r="I12" s="4"/>
      <c r="J12" s="10" t="s">
        <v>23</v>
      </c>
      <c r="K12" s="11"/>
      <c r="L12" s="12">
        <f>K12*$L$1</f>
        <v>0</v>
      </c>
      <c r="M12" s="4"/>
      <c r="N12" s="10" t="s">
        <v>23</v>
      </c>
      <c r="O12" s="11">
        <v>30</v>
      </c>
      <c r="P12" s="12">
        <f t="shared" si="1"/>
        <v>180</v>
      </c>
      <c r="Q12" s="4"/>
      <c r="R12" s="10" t="s">
        <v>23</v>
      </c>
      <c r="S12" s="11">
        <v>30</v>
      </c>
      <c r="T12" s="12">
        <f>S12*$T$1</f>
        <v>180</v>
      </c>
    </row>
    <row r="13" spans="1:20">
      <c r="A13" s="3"/>
      <c r="B13" s="45"/>
      <c r="C13" s="46"/>
      <c r="D13" s="47"/>
      <c r="E13" s="4"/>
      <c r="F13" s="10" t="s">
        <v>24</v>
      </c>
      <c r="G13" s="11">
        <v>30</v>
      </c>
      <c r="H13" s="12">
        <f>G13*$H$1</f>
        <v>180</v>
      </c>
      <c r="I13" s="4"/>
      <c r="J13" s="10" t="s">
        <v>24</v>
      </c>
      <c r="K13" s="11">
        <v>30</v>
      </c>
      <c r="L13" s="12">
        <f>K13*$L$1</f>
        <v>180</v>
      </c>
      <c r="M13" s="4"/>
      <c r="N13" s="10" t="s">
        <v>24</v>
      </c>
      <c r="O13" s="11">
        <v>30</v>
      </c>
      <c r="P13" s="12">
        <f t="shared" si="1"/>
        <v>180</v>
      </c>
      <c r="Q13" s="4"/>
      <c r="R13" s="10" t="s">
        <v>24</v>
      </c>
      <c r="S13" s="11">
        <v>30</v>
      </c>
      <c r="T13" s="12">
        <f>S13*$T$1</f>
        <v>180</v>
      </c>
    </row>
    <row r="14" spans="1:20">
      <c r="A14" s="3"/>
      <c r="B14" s="13"/>
      <c r="C14" s="14"/>
      <c r="D14" s="15"/>
      <c r="E14" s="4"/>
      <c r="F14" s="13"/>
      <c r="G14" s="14"/>
      <c r="H14" s="15"/>
      <c r="I14" s="4"/>
      <c r="J14" s="13"/>
      <c r="K14" s="14"/>
      <c r="L14" s="15"/>
      <c r="M14" s="4"/>
      <c r="N14" s="13"/>
      <c r="O14" s="14"/>
      <c r="P14" s="15"/>
      <c r="Q14" s="4"/>
      <c r="R14" s="13"/>
      <c r="S14" s="14"/>
      <c r="T14" s="15"/>
    </row>
    <row r="15" spans="1:20">
      <c r="A15" s="3" t="s">
        <v>25</v>
      </c>
      <c r="B15" s="16"/>
      <c r="C15" s="17"/>
      <c r="D15" s="18"/>
      <c r="E15" s="4"/>
      <c r="F15" s="16" t="s">
        <v>7</v>
      </c>
      <c r="G15" s="17">
        <v>30</v>
      </c>
      <c r="H15" s="18">
        <f>G15*$H$1</f>
        <v>180</v>
      </c>
      <c r="I15" s="4"/>
      <c r="J15" s="16" t="s">
        <v>7</v>
      </c>
      <c r="K15" s="17">
        <v>30</v>
      </c>
      <c r="L15" s="18">
        <f>K15*$L$1</f>
        <v>180</v>
      </c>
      <c r="M15" s="4"/>
      <c r="N15" s="16" t="s">
        <v>7</v>
      </c>
      <c r="O15" s="17">
        <v>30</v>
      </c>
      <c r="P15" s="18">
        <f t="shared" ref="P15:P26" si="2">O15*$P$1</f>
        <v>180</v>
      </c>
      <c r="Q15" s="4"/>
      <c r="R15" s="16" t="s">
        <v>7</v>
      </c>
      <c r="S15" s="17">
        <v>30</v>
      </c>
      <c r="T15" s="18">
        <f>S15*$T$1</f>
        <v>180</v>
      </c>
    </row>
    <row r="16" spans="1:20">
      <c r="A16" s="3"/>
      <c r="B16" s="16"/>
      <c r="C16" s="17"/>
      <c r="D16" s="18"/>
      <c r="E16" s="4"/>
      <c r="F16" s="16" t="s">
        <v>10</v>
      </c>
      <c r="G16" s="17">
        <v>30</v>
      </c>
      <c r="H16" s="18">
        <f>G16*$H$1</f>
        <v>180</v>
      </c>
      <c r="I16" s="4"/>
      <c r="J16" s="16" t="s">
        <v>26</v>
      </c>
      <c r="K16" s="17">
        <v>30</v>
      </c>
      <c r="L16" s="18">
        <f>K16*$L$1</f>
        <v>180</v>
      </c>
      <c r="M16" s="4"/>
      <c r="N16" s="16" t="s">
        <v>10</v>
      </c>
      <c r="O16" s="17">
        <v>30</v>
      </c>
      <c r="P16" s="18">
        <f t="shared" si="2"/>
        <v>180</v>
      </c>
      <c r="Q16" s="4"/>
      <c r="R16" s="16" t="s">
        <v>26</v>
      </c>
      <c r="S16" s="17">
        <v>30</v>
      </c>
      <c r="T16" s="18">
        <f>S16*$T$1</f>
        <v>180</v>
      </c>
    </row>
    <row r="17" spans="1:20">
      <c r="A17" s="3"/>
      <c r="B17" s="16"/>
      <c r="C17" s="17"/>
      <c r="D17" s="18"/>
      <c r="E17" s="4"/>
      <c r="F17" s="16" t="s">
        <v>27</v>
      </c>
      <c r="G17" s="17">
        <v>25</v>
      </c>
      <c r="H17" s="18">
        <f>G17*$H$1</f>
        <v>150</v>
      </c>
      <c r="I17" s="4"/>
      <c r="J17" s="16" t="s">
        <v>28</v>
      </c>
      <c r="K17" s="17">
        <v>25</v>
      </c>
      <c r="L17" s="18">
        <f>K17*$L$1</f>
        <v>150</v>
      </c>
      <c r="M17" s="4"/>
      <c r="N17" s="16" t="s">
        <v>28</v>
      </c>
      <c r="O17" s="17">
        <v>25</v>
      </c>
      <c r="P17" s="18">
        <f t="shared" si="2"/>
        <v>150</v>
      </c>
      <c r="Q17" s="4"/>
      <c r="R17" s="16" t="s">
        <v>28</v>
      </c>
      <c r="S17" s="17">
        <v>25</v>
      </c>
      <c r="T17" s="18">
        <f>S17*$T$1</f>
        <v>150</v>
      </c>
    </row>
    <row r="18" spans="1:20">
      <c r="A18" s="3"/>
      <c r="B18" s="16"/>
      <c r="C18" s="17"/>
      <c r="D18" s="18"/>
      <c r="E18" s="4"/>
      <c r="F18" s="16" t="s">
        <v>29</v>
      </c>
      <c r="G18" s="17">
        <v>22</v>
      </c>
      <c r="H18" s="18">
        <f>G18*$H$1</f>
        <v>132</v>
      </c>
      <c r="I18" s="4"/>
      <c r="J18" s="16" t="s">
        <v>29</v>
      </c>
      <c r="K18" s="17">
        <v>22</v>
      </c>
      <c r="L18" s="18">
        <f>K18*$L$1</f>
        <v>132</v>
      </c>
      <c r="M18" s="4"/>
      <c r="N18" s="16" t="s">
        <v>29</v>
      </c>
      <c r="O18" s="17">
        <v>22</v>
      </c>
      <c r="P18" s="18">
        <f>O18*$P$1</f>
        <v>132</v>
      </c>
      <c r="Q18" s="4"/>
      <c r="R18" s="16" t="s">
        <v>29</v>
      </c>
      <c r="S18" s="17">
        <v>22</v>
      </c>
      <c r="T18" s="18">
        <f>S18*$T$1</f>
        <v>132</v>
      </c>
    </row>
    <row r="19" spans="1:20">
      <c r="A19" s="3"/>
      <c r="B19" s="13"/>
      <c r="C19" s="14"/>
      <c r="D19" s="15"/>
      <c r="E19" s="4"/>
      <c r="F19" s="13"/>
      <c r="G19" s="14"/>
      <c r="H19" s="15"/>
      <c r="I19" s="4"/>
      <c r="J19" s="13"/>
      <c r="K19" s="14"/>
      <c r="L19" s="15"/>
      <c r="M19" s="4"/>
      <c r="N19" s="13"/>
      <c r="O19" s="14"/>
      <c r="P19" s="15"/>
      <c r="Q19" s="4"/>
      <c r="R19" s="13"/>
      <c r="S19" s="14"/>
      <c r="T19" s="15"/>
    </row>
    <row r="20" spans="1:20">
      <c r="A20" s="3" t="s">
        <v>30</v>
      </c>
      <c r="B20" s="19" t="s">
        <v>21</v>
      </c>
      <c r="C20" s="20">
        <v>2</v>
      </c>
      <c r="D20" s="21">
        <f>C20*$H$1</f>
        <v>12</v>
      </c>
      <c r="E20" s="4"/>
      <c r="F20" s="19" t="s">
        <v>21</v>
      </c>
      <c r="G20" s="20">
        <v>2</v>
      </c>
      <c r="H20" s="21">
        <f t="shared" ref="H20:H26" si="3">G20*$H$1</f>
        <v>12</v>
      </c>
      <c r="I20" s="4"/>
      <c r="J20" s="19" t="s">
        <v>21</v>
      </c>
      <c r="K20" s="20">
        <v>2</v>
      </c>
      <c r="L20" s="21">
        <f t="shared" ref="L20:L26" si="4">K20*$L$1</f>
        <v>12</v>
      </c>
      <c r="M20" s="4"/>
      <c r="N20" s="19" t="s">
        <v>21</v>
      </c>
      <c r="O20" s="20">
        <v>2</v>
      </c>
      <c r="P20" s="21">
        <f t="shared" si="2"/>
        <v>12</v>
      </c>
      <c r="Q20" s="4"/>
      <c r="R20" s="19" t="s">
        <v>21</v>
      </c>
      <c r="S20" s="20">
        <v>2</v>
      </c>
      <c r="T20" s="21">
        <f t="shared" ref="T20:T26" si="5">S20*$T$1</f>
        <v>12</v>
      </c>
    </row>
    <row r="21" spans="1:20">
      <c r="A21" s="3"/>
      <c r="B21" s="19" t="s">
        <v>32</v>
      </c>
      <c r="C21" s="20">
        <v>40</v>
      </c>
      <c r="D21" s="21">
        <f>C21*$L$1</f>
        <v>240</v>
      </c>
      <c r="E21" s="4"/>
      <c r="F21" s="19" t="s">
        <v>31</v>
      </c>
      <c r="G21" s="20">
        <v>30</v>
      </c>
      <c r="H21" s="21">
        <f t="shared" si="3"/>
        <v>180</v>
      </c>
      <c r="I21" s="4"/>
      <c r="J21" s="19" t="s">
        <v>32</v>
      </c>
      <c r="K21" s="20">
        <v>40</v>
      </c>
      <c r="L21" s="21">
        <f t="shared" si="4"/>
        <v>240</v>
      </c>
      <c r="M21" s="4"/>
      <c r="N21" s="19" t="s">
        <v>33</v>
      </c>
      <c r="O21" s="20">
        <v>50</v>
      </c>
      <c r="P21" s="21">
        <f t="shared" si="2"/>
        <v>300</v>
      </c>
      <c r="Q21" s="4"/>
      <c r="R21" s="19" t="s">
        <v>32</v>
      </c>
      <c r="S21" s="20">
        <v>40</v>
      </c>
      <c r="T21" s="21">
        <f t="shared" si="5"/>
        <v>240</v>
      </c>
    </row>
    <row r="22" spans="1:20">
      <c r="A22" s="3"/>
      <c r="B22" s="19" t="s">
        <v>34</v>
      </c>
      <c r="C22" s="20">
        <v>40</v>
      </c>
      <c r="D22" s="21">
        <f>C22*$L$1</f>
        <v>240</v>
      </c>
      <c r="E22" s="4"/>
      <c r="F22" s="19" t="s">
        <v>33</v>
      </c>
      <c r="G22" s="20">
        <v>50</v>
      </c>
      <c r="H22" s="21">
        <f t="shared" si="3"/>
        <v>300</v>
      </c>
      <c r="I22" s="4"/>
      <c r="J22" s="19" t="s">
        <v>34</v>
      </c>
      <c r="K22" s="20">
        <v>40</v>
      </c>
      <c r="L22" s="21">
        <f t="shared" si="4"/>
        <v>240</v>
      </c>
      <c r="M22" s="4"/>
      <c r="N22" s="19" t="s">
        <v>31</v>
      </c>
      <c r="O22" s="20">
        <v>30</v>
      </c>
      <c r="P22" s="21">
        <f t="shared" si="2"/>
        <v>180</v>
      </c>
      <c r="Q22" s="4"/>
      <c r="R22" s="19" t="s">
        <v>34</v>
      </c>
      <c r="S22" s="20">
        <v>40</v>
      </c>
      <c r="T22" s="21">
        <f t="shared" si="5"/>
        <v>240</v>
      </c>
    </row>
    <row r="23" spans="1:20">
      <c r="A23" s="3"/>
      <c r="B23" s="19" t="s">
        <v>35</v>
      </c>
      <c r="C23" s="20">
        <v>50</v>
      </c>
      <c r="D23" s="21">
        <f>C23*$H$1</f>
        <v>300</v>
      </c>
      <c r="E23" s="4"/>
      <c r="F23" s="19" t="s">
        <v>35</v>
      </c>
      <c r="G23" s="20">
        <v>50</v>
      </c>
      <c r="H23" s="21">
        <f t="shared" si="3"/>
        <v>300</v>
      </c>
      <c r="I23" s="4"/>
      <c r="J23" s="19" t="s">
        <v>36</v>
      </c>
      <c r="K23" s="20">
        <v>50</v>
      </c>
      <c r="L23" s="21">
        <f t="shared" si="4"/>
        <v>300</v>
      </c>
      <c r="M23" s="4"/>
      <c r="N23" s="19" t="s">
        <v>35</v>
      </c>
      <c r="O23" s="20">
        <v>50</v>
      </c>
      <c r="P23" s="21">
        <f t="shared" si="2"/>
        <v>300</v>
      </c>
      <c r="Q23" s="4"/>
      <c r="R23" s="19" t="s">
        <v>36</v>
      </c>
      <c r="S23" s="20">
        <v>50</v>
      </c>
      <c r="T23" s="21">
        <f t="shared" si="5"/>
        <v>300</v>
      </c>
    </row>
    <row r="24" spans="1:20">
      <c r="A24" s="3"/>
      <c r="B24" s="19" t="s">
        <v>37</v>
      </c>
      <c r="C24" s="20">
        <v>50</v>
      </c>
      <c r="D24" s="21">
        <f>C24*$H$1</f>
        <v>300</v>
      </c>
      <c r="E24" s="4"/>
      <c r="F24" s="19" t="s">
        <v>37</v>
      </c>
      <c r="G24" s="20">
        <v>50</v>
      </c>
      <c r="H24" s="21">
        <f t="shared" si="3"/>
        <v>300</v>
      </c>
      <c r="I24" s="4"/>
      <c r="J24" s="19" t="s">
        <v>38</v>
      </c>
      <c r="K24" s="20">
        <v>50</v>
      </c>
      <c r="L24" s="21">
        <f t="shared" si="4"/>
        <v>300</v>
      </c>
      <c r="M24" s="4"/>
      <c r="N24" s="19" t="s">
        <v>37</v>
      </c>
      <c r="O24" s="20">
        <v>50</v>
      </c>
      <c r="P24" s="21">
        <f t="shared" si="2"/>
        <v>300</v>
      </c>
      <c r="Q24" s="4"/>
      <c r="R24" s="19" t="s">
        <v>38</v>
      </c>
      <c r="S24" s="20">
        <v>50</v>
      </c>
      <c r="T24" s="21">
        <f t="shared" si="5"/>
        <v>300</v>
      </c>
    </row>
    <row r="25" spans="1:20">
      <c r="A25" s="3"/>
      <c r="B25" s="19"/>
      <c r="C25" s="20"/>
      <c r="D25" s="21"/>
      <c r="E25" s="4"/>
      <c r="F25" s="19"/>
      <c r="G25" s="20"/>
      <c r="H25" s="21">
        <f t="shared" si="3"/>
        <v>0</v>
      </c>
      <c r="I25" s="4"/>
      <c r="J25" s="19"/>
      <c r="K25" s="20"/>
      <c r="L25" s="21">
        <f t="shared" si="4"/>
        <v>0</v>
      </c>
      <c r="M25" s="4"/>
      <c r="N25" s="19"/>
      <c r="O25" s="20"/>
      <c r="P25" s="21">
        <f t="shared" si="2"/>
        <v>0</v>
      </c>
      <c r="Q25" s="4"/>
      <c r="R25" s="19"/>
      <c r="S25" s="20"/>
      <c r="T25" s="21">
        <f t="shared" si="5"/>
        <v>0</v>
      </c>
    </row>
    <row r="26" spans="1:20">
      <c r="A26" s="3"/>
      <c r="B26" s="19"/>
      <c r="C26" s="20"/>
      <c r="D26" s="21"/>
      <c r="E26" s="4"/>
      <c r="F26" s="19"/>
      <c r="G26" s="20"/>
      <c r="H26" s="21">
        <f t="shared" si="3"/>
        <v>0</v>
      </c>
      <c r="I26" s="4"/>
      <c r="J26" s="19"/>
      <c r="K26" s="20"/>
      <c r="L26" s="21">
        <f t="shared" si="4"/>
        <v>0</v>
      </c>
      <c r="M26" s="4"/>
      <c r="N26" s="19"/>
      <c r="O26" s="20"/>
      <c r="P26" s="21">
        <f t="shared" si="2"/>
        <v>0</v>
      </c>
      <c r="Q26" s="4"/>
      <c r="R26" s="19"/>
      <c r="S26" s="20"/>
      <c r="T26" s="21">
        <f t="shared" si="5"/>
        <v>0</v>
      </c>
    </row>
    <row r="27" spans="1:20">
      <c r="A27" s="3"/>
      <c r="B27" s="13"/>
      <c r="C27" s="14"/>
      <c r="D27" s="15"/>
      <c r="E27" s="4"/>
      <c r="F27" s="13"/>
      <c r="G27" s="14"/>
      <c r="H27" s="15"/>
      <c r="I27" s="4"/>
      <c r="J27" s="13"/>
      <c r="K27" s="14"/>
      <c r="L27" s="15"/>
      <c r="M27" s="4"/>
      <c r="N27" s="13"/>
      <c r="O27" s="14"/>
      <c r="P27" s="15"/>
      <c r="Q27" s="4"/>
      <c r="R27" s="13"/>
      <c r="S27" s="14"/>
      <c r="T27" s="15"/>
    </row>
    <row r="28" spans="1:20">
      <c r="A28" s="3" t="s">
        <v>39</v>
      </c>
      <c r="B28" s="22" t="s">
        <v>8</v>
      </c>
      <c r="C28" s="23">
        <v>100</v>
      </c>
      <c r="D28" s="24">
        <f>C28*$D$1</f>
        <v>600</v>
      </c>
      <c r="E28" s="4"/>
      <c r="F28" s="22" t="s">
        <v>40</v>
      </c>
      <c r="G28" s="23">
        <v>100</v>
      </c>
      <c r="H28" s="24">
        <f>G28*$D$1</f>
        <v>600</v>
      </c>
      <c r="I28" s="4"/>
      <c r="J28" s="22" t="s">
        <v>41</v>
      </c>
      <c r="K28" s="23">
        <v>100</v>
      </c>
      <c r="L28" s="24">
        <f t="shared" ref="L28:L35" si="6">K28*$L$1</f>
        <v>600</v>
      </c>
      <c r="M28" s="4"/>
      <c r="N28" s="22" t="s">
        <v>8</v>
      </c>
      <c r="O28" s="23">
        <v>100</v>
      </c>
      <c r="P28" s="24">
        <f>O28*$H$1</f>
        <v>600</v>
      </c>
      <c r="Q28" s="4"/>
      <c r="R28" s="22"/>
      <c r="S28" s="23"/>
      <c r="T28" s="24"/>
    </row>
    <row r="29" spans="1:20">
      <c r="A29" s="3"/>
      <c r="B29" s="22" t="s">
        <v>42</v>
      </c>
      <c r="C29" s="23">
        <v>33.5</v>
      </c>
      <c r="D29" s="24">
        <f t="shared" ref="D29:D34" si="7">C29*$D$1</f>
        <v>201</v>
      </c>
      <c r="E29" s="4"/>
      <c r="F29" s="22" t="s">
        <v>42</v>
      </c>
      <c r="G29" s="23">
        <v>33.5</v>
      </c>
      <c r="H29" s="24">
        <f>G29*$D$1</f>
        <v>201</v>
      </c>
      <c r="I29" s="4"/>
      <c r="J29" s="22" t="s">
        <v>42</v>
      </c>
      <c r="K29" s="23">
        <v>33.5</v>
      </c>
      <c r="L29" s="24">
        <f t="shared" si="6"/>
        <v>201</v>
      </c>
      <c r="M29" s="4"/>
      <c r="N29" s="22" t="s">
        <v>42</v>
      </c>
      <c r="O29" s="23">
        <v>33.5</v>
      </c>
      <c r="P29" s="24">
        <f>O29*$H$1</f>
        <v>201</v>
      </c>
      <c r="Q29" s="4"/>
      <c r="R29" s="22"/>
      <c r="S29" s="23"/>
      <c r="T29" s="24"/>
    </row>
    <row r="30" spans="1:20">
      <c r="A30" s="3"/>
      <c r="B30" s="22" t="s">
        <v>43</v>
      </c>
      <c r="C30" s="23">
        <v>10</v>
      </c>
      <c r="D30" s="24">
        <f t="shared" si="7"/>
        <v>60</v>
      </c>
      <c r="E30" s="4"/>
      <c r="F30" s="22"/>
      <c r="G30" s="23"/>
      <c r="H30" s="24"/>
      <c r="I30" s="4"/>
      <c r="J30" s="22" t="s">
        <v>44</v>
      </c>
      <c r="K30" s="23">
        <v>20</v>
      </c>
      <c r="L30" s="24">
        <f t="shared" si="6"/>
        <v>120</v>
      </c>
      <c r="M30" s="4"/>
      <c r="N30" s="22"/>
      <c r="O30" s="23"/>
      <c r="P30" s="24"/>
      <c r="Q30" s="4"/>
      <c r="R30" s="22"/>
      <c r="S30" s="23"/>
      <c r="T30" s="24"/>
    </row>
    <row r="31" spans="1:20">
      <c r="A31" s="3"/>
      <c r="B31" s="22" t="s">
        <v>45</v>
      </c>
      <c r="C31" s="23">
        <v>20</v>
      </c>
      <c r="D31" s="24">
        <f t="shared" si="7"/>
        <v>120</v>
      </c>
      <c r="E31" s="4"/>
      <c r="F31" s="22" t="s">
        <v>45</v>
      </c>
      <c r="G31" s="23">
        <v>20</v>
      </c>
      <c r="H31" s="24">
        <f>G31*$D$1</f>
        <v>120</v>
      </c>
      <c r="I31" s="4"/>
      <c r="J31" s="22" t="s">
        <v>45</v>
      </c>
      <c r="K31" s="23">
        <v>20</v>
      </c>
      <c r="L31" s="24">
        <f t="shared" si="6"/>
        <v>120</v>
      </c>
      <c r="M31" s="4"/>
      <c r="N31" s="22" t="s">
        <v>45</v>
      </c>
      <c r="O31" s="23">
        <v>20</v>
      </c>
      <c r="P31" s="24">
        <f>O31*$H$1</f>
        <v>120</v>
      </c>
      <c r="Q31" s="4"/>
      <c r="R31" s="22"/>
      <c r="S31" s="23"/>
      <c r="T31" s="24"/>
    </row>
    <row r="32" spans="1:20">
      <c r="A32" s="3"/>
      <c r="B32" s="22" t="s">
        <v>46</v>
      </c>
      <c r="C32" s="23">
        <v>40</v>
      </c>
      <c r="D32" s="24">
        <f t="shared" si="7"/>
        <v>240</v>
      </c>
      <c r="E32" s="4"/>
      <c r="F32" s="22" t="s">
        <v>46</v>
      </c>
      <c r="G32" s="23">
        <v>40</v>
      </c>
      <c r="H32" s="24">
        <f>G32*$D$1</f>
        <v>240</v>
      </c>
      <c r="I32" s="4"/>
      <c r="J32" s="22" t="s">
        <v>46</v>
      </c>
      <c r="K32" s="23">
        <v>40</v>
      </c>
      <c r="L32" s="24">
        <f t="shared" si="6"/>
        <v>240</v>
      </c>
      <c r="M32" s="4"/>
      <c r="N32" s="22" t="s">
        <v>46</v>
      </c>
      <c r="O32" s="23">
        <v>40</v>
      </c>
      <c r="P32" s="24">
        <f>O32*$H$1</f>
        <v>240</v>
      </c>
      <c r="Q32" s="4"/>
      <c r="R32" s="22"/>
      <c r="S32" s="23"/>
      <c r="T32" s="24"/>
    </row>
    <row r="33" spans="1:21">
      <c r="A33" s="3"/>
      <c r="B33" s="22" t="s">
        <v>21</v>
      </c>
      <c r="C33" s="23">
        <v>2</v>
      </c>
      <c r="D33" s="24">
        <f t="shared" si="7"/>
        <v>12</v>
      </c>
      <c r="E33" s="4"/>
      <c r="F33" s="22" t="s">
        <v>21</v>
      </c>
      <c r="G33" s="23">
        <v>2</v>
      </c>
      <c r="H33" s="24">
        <f>G33*$D$1</f>
        <v>12</v>
      </c>
      <c r="I33" s="4"/>
      <c r="J33" s="22" t="s">
        <v>21</v>
      </c>
      <c r="K33" s="23">
        <v>2</v>
      </c>
      <c r="L33" s="24">
        <f t="shared" si="6"/>
        <v>12</v>
      </c>
      <c r="M33" s="4"/>
      <c r="N33" s="22" t="s">
        <v>21</v>
      </c>
      <c r="O33" s="23">
        <v>2</v>
      </c>
      <c r="P33" s="24">
        <f>O33*$H$1</f>
        <v>12</v>
      </c>
      <c r="Q33" s="4"/>
      <c r="R33" s="22"/>
      <c r="S33" s="23"/>
      <c r="T33" s="24"/>
    </row>
    <row r="34" spans="1:21">
      <c r="A34" s="3"/>
      <c r="B34" s="22" t="s">
        <v>23</v>
      </c>
      <c r="C34" s="23">
        <v>30</v>
      </c>
      <c r="D34" s="24">
        <f t="shared" si="7"/>
        <v>180</v>
      </c>
      <c r="E34" s="4"/>
      <c r="F34" s="22" t="s">
        <v>23</v>
      </c>
      <c r="G34" s="23">
        <v>30</v>
      </c>
      <c r="H34" s="24">
        <f>G34*$D$1</f>
        <v>180</v>
      </c>
      <c r="I34" s="4"/>
      <c r="J34" s="22" t="s">
        <v>23</v>
      </c>
      <c r="K34" s="23">
        <v>30</v>
      </c>
      <c r="L34" s="24">
        <f t="shared" si="6"/>
        <v>180</v>
      </c>
      <c r="M34" s="4"/>
      <c r="N34" s="22" t="s">
        <v>23</v>
      </c>
      <c r="O34" s="23">
        <v>30</v>
      </c>
      <c r="P34" s="24">
        <f>O34*$H$1</f>
        <v>180</v>
      </c>
      <c r="Q34" s="4"/>
      <c r="R34" s="22"/>
      <c r="S34" s="23"/>
      <c r="T34" s="24"/>
    </row>
    <row r="35" spans="1:21" ht="13.5" thickBot="1">
      <c r="A35" s="3"/>
      <c r="B35" s="25" t="s">
        <v>24</v>
      </c>
      <c r="C35" s="26">
        <v>30</v>
      </c>
      <c r="D35" s="27">
        <f>C35*$D$1</f>
        <v>180</v>
      </c>
      <c r="E35" s="4"/>
      <c r="F35" s="25" t="s">
        <v>24</v>
      </c>
      <c r="G35" s="26">
        <v>30</v>
      </c>
      <c r="H35" s="27">
        <f>G35*$D$1</f>
        <v>180</v>
      </c>
      <c r="I35" s="4"/>
      <c r="J35" s="25" t="s">
        <v>24</v>
      </c>
      <c r="K35" s="26">
        <v>30</v>
      </c>
      <c r="L35" s="27">
        <f t="shared" si="6"/>
        <v>180</v>
      </c>
      <c r="M35" s="4"/>
      <c r="N35" s="25" t="s">
        <v>24</v>
      </c>
      <c r="O35" s="26">
        <v>30</v>
      </c>
      <c r="P35" s="27">
        <f>O35*$H$1</f>
        <v>180</v>
      </c>
      <c r="Q35" s="4"/>
      <c r="R35" s="25"/>
      <c r="S35" s="26"/>
      <c r="T35" s="27"/>
    </row>
    <row r="36" spans="1:21" ht="14.25" thickTop="1" thickBot="1">
      <c r="A36" s="3"/>
      <c r="B36" s="3"/>
      <c r="C36" s="28"/>
      <c r="D36" s="28"/>
      <c r="E36" s="3"/>
      <c r="F36" s="3"/>
      <c r="G36" s="28"/>
      <c r="H36" s="28"/>
      <c r="I36" s="3"/>
      <c r="J36" s="3"/>
      <c r="K36" s="28"/>
      <c r="L36" s="28"/>
      <c r="M36" s="3"/>
      <c r="N36" s="3"/>
      <c r="O36" s="28"/>
      <c r="P36" s="28"/>
      <c r="Q36" s="3"/>
      <c r="R36" s="3"/>
      <c r="S36" s="28"/>
      <c r="T36" s="28"/>
    </row>
    <row r="37" spans="1:21">
      <c r="A37" s="3"/>
      <c r="B37" s="48" t="s">
        <v>47</v>
      </c>
      <c r="C37" s="49"/>
      <c r="D37" s="49"/>
      <c r="E37" s="49"/>
      <c r="F37" s="49"/>
      <c r="G37" s="49"/>
      <c r="H37" s="49"/>
      <c r="I37" s="49"/>
      <c r="J37" s="50"/>
      <c r="K37" s="28"/>
      <c r="L37" s="28"/>
      <c r="M37" s="3"/>
      <c r="N37" s="3"/>
      <c r="O37" s="28"/>
      <c r="P37" s="28"/>
      <c r="Q37" s="3"/>
      <c r="R37" s="3"/>
      <c r="S37" s="29"/>
      <c r="T37" s="29"/>
    </row>
    <row r="38" spans="1:21">
      <c r="A38" s="3"/>
      <c r="B38" s="51"/>
      <c r="C38" s="52"/>
      <c r="D38" s="52"/>
      <c r="E38" s="52"/>
      <c r="F38" s="52"/>
      <c r="G38" s="52"/>
      <c r="H38" s="52"/>
      <c r="I38" s="52"/>
      <c r="J38" s="53"/>
      <c r="K38" s="28"/>
      <c r="L38" s="28"/>
      <c r="M38" s="3"/>
      <c r="N38" s="3"/>
      <c r="O38" s="28"/>
      <c r="P38" s="28"/>
      <c r="Q38" s="3"/>
      <c r="R38" s="3"/>
      <c r="S38" s="28"/>
      <c r="T38" s="28"/>
    </row>
    <row r="39" spans="1:21">
      <c r="A39" s="3"/>
      <c r="B39" s="51"/>
      <c r="C39" s="52"/>
      <c r="D39" s="52"/>
      <c r="E39" s="52"/>
      <c r="F39" s="52"/>
      <c r="G39" s="52"/>
      <c r="H39" s="52"/>
      <c r="I39" s="52"/>
      <c r="J39" s="53"/>
      <c r="K39" s="28"/>
      <c r="L39" s="28"/>
      <c r="M39" s="3"/>
      <c r="N39" s="3"/>
      <c r="O39" s="28"/>
      <c r="P39" s="28"/>
      <c r="Q39" s="3"/>
      <c r="R39" s="3"/>
      <c r="S39" s="28"/>
      <c r="T39" s="28"/>
    </row>
    <row r="40" spans="1:21">
      <c r="A40" s="3"/>
      <c r="B40" s="51"/>
      <c r="C40" s="52"/>
      <c r="D40" s="52"/>
      <c r="E40" s="52"/>
      <c r="F40" s="52"/>
      <c r="G40" s="52"/>
      <c r="H40" s="52"/>
      <c r="I40" s="52"/>
      <c r="J40" s="53"/>
      <c r="K40" s="28"/>
      <c r="L40" s="28"/>
      <c r="M40" s="3"/>
      <c r="N40" s="3"/>
      <c r="O40" s="28"/>
      <c r="P40" s="28"/>
      <c r="Q40" s="3"/>
      <c r="R40" s="3"/>
      <c r="S40" s="28"/>
      <c r="T40" s="28"/>
    </row>
    <row r="41" spans="1:21">
      <c r="A41" s="3"/>
      <c r="B41" s="51"/>
      <c r="C41" s="52"/>
      <c r="D41" s="52"/>
      <c r="E41" s="52"/>
      <c r="F41" s="52"/>
      <c r="G41" s="52"/>
      <c r="H41" s="52"/>
      <c r="I41" s="52"/>
      <c r="J41" s="53"/>
      <c r="K41" s="28"/>
      <c r="L41" s="28"/>
      <c r="M41" s="3"/>
      <c r="N41" s="3"/>
      <c r="O41" s="28"/>
      <c r="P41" s="28"/>
      <c r="Q41" s="3"/>
      <c r="R41" s="3"/>
      <c r="S41" s="28"/>
      <c r="T41" s="28"/>
    </row>
    <row r="42" spans="1:21">
      <c r="A42" s="3"/>
      <c r="B42" s="51"/>
      <c r="C42" s="52"/>
      <c r="D42" s="52"/>
      <c r="E42" s="52"/>
      <c r="F42" s="52"/>
      <c r="G42" s="52"/>
      <c r="H42" s="52"/>
      <c r="I42" s="52"/>
      <c r="J42" s="53"/>
      <c r="K42" s="28"/>
      <c r="L42" s="28"/>
      <c r="M42" s="3"/>
      <c r="N42" s="3"/>
      <c r="O42" s="28"/>
      <c r="P42" s="28"/>
      <c r="Q42" s="3"/>
      <c r="R42" s="3"/>
      <c r="S42" s="28"/>
      <c r="T42" s="28"/>
    </row>
    <row r="43" spans="1:21" ht="13.5" thickBot="1">
      <c r="A43" s="3"/>
      <c r="B43" s="54"/>
      <c r="C43" s="55"/>
      <c r="D43" s="55"/>
      <c r="E43" s="55"/>
      <c r="F43" s="55"/>
      <c r="G43" s="55"/>
      <c r="H43" s="55"/>
      <c r="I43" s="55"/>
      <c r="J43" s="56"/>
      <c r="K43" s="28"/>
      <c r="L43" s="28"/>
      <c r="M43" s="3"/>
      <c r="N43" s="3"/>
      <c r="O43" s="28"/>
      <c r="P43" s="28"/>
      <c r="Q43" s="3"/>
      <c r="R43" s="3"/>
      <c r="S43" s="28"/>
      <c r="T43" s="28"/>
    </row>
    <row r="44" spans="1:21">
      <c r="A44" s="3"/>
      <c r="B44" s="3"/>
      <c r="C44" s="28"/>
      <c r="D44" s="28"/>
      <c r="E44" s="3"/>
      <c r="F44" s="3"/>
      <c r="G44" s="28"/>
      <c r="H44" s="28"/>
      <c r="I44" s="3"/>
      <c r="J44" s="3"/>
      <c r="K44" s="28"/>
      <c r="L44" s="28"/>
      <c r="M44" s="3"/>
      <c r="N44" s="3"/>
      <c r="O44" s="28"/>
      <c r="P44" s="28"/>
      <c r="Q44" s="3"/>
      <c r="R44" s="3"/>
      <c r="S44" s="28"/>
      <c r="T44" s="28"/>
    </row>
    <row r="45" spans="1:21">
      <c r="A45" s="3"/>
      <c r="B45" s="3"/>
      <c r="C45" s="28"/>
      <c r="D45" s="28"/>
      <c r="E45" s="3"/>
      <c r="F45" s="3"/>
      <c r="G45" s="28"/>
      <c r="H45" s="28"/>
      <c r="I45" s="3"/>
      <c r="J45" s="3"/>
      <c r="K45" s="28"/>
      <c r="L45" s="28"/>
      <c r="M45" s="3"/>
      <c r="N45" s="3"/>
      <c r="O45" s="28"/>
      <c r="P45" s="28"/>
      <c r="Q45" s="3"/>
      <c r="R45" s="3"/>
      <c r="S45" s="28"/>
      <c r="T45" s="28"/>
      <c r="U45" s="32"/>
    </row>
    <row r="46" spans="1:21">
      <c r="A46" s="3"/>
      <c r="B46" s="33" t="s">
        <v>41</v>
      </c>
      <c r="C46" s="28" t="s">
        <v>68</v>
      </c>
      <c r="D46" s="2">
        <f>L28</f>
        <v>600</v>
      </c>
      <c r="E46" s="3"/>
      <c r="F46" s="3"/>
      <c r="G46" s="28"/>
      <c r="H46" s="28"/>
      <c r="I46" s="3"/>
      <c r="J46" s="34" t="s">
        <v>45</v>
      </c>
      <c r="K46" s="34" t="s">
        <v>52</v>
      </c>
      <c r="L46" s="34">
        <f>D31+H31+L31+P31+T31</f>
        <v>480</v>
      </c>
      <c r="M46" s="31"/>
      <c r="N46" s="31" t="s">
        <v>77</v>
      </c>
      <c r="O46" s="28"/>
      <c r="P46" s="28"/>
      <c r="Q46" s="3"/>
      <c r="R46" s="30" t="s">
        <v>31</v>
      </c>
      <c r="S46" s="28"/>
      <c r="T46" s="28">
        <f>H21+P22</f>
        <v>360</v>
      </c>
      <c r="U46" s="32"/>
    </row>
    <row r="47" spans="1:21" ht="13.5" thickBot="1">
      <c r="A47" s="3"/>
      <c r="B47" s="33" t="s">
        <v>8</v>
      </c>
      <c r="C47" s="28" t="s">
        <v>50</v>
      </c>
      <c r="D47" s="2">
        <f>D28+P28+H3+T3</f>
        <v>1500</v>
      </c>
      <c r="E47" s="3"/>
      <c r="F47" s="3"/>
      <c r="G47" s="28"/>
      <c r="H47" s="28"/>
      <c r="I47" s="3"/>
      <c r="J47" s="31" t="s">
        <v>16</v>
      </c>
      <c r="K47" s="2"/>
      <c r="L47" s="2" t="s">
        <v>61</v>
      </c>
      <c r="M47" s="31"/>
      <c r="N47" s="31" t="s">
        <v>78</v>
      </c>
      <c r="O47" s="28"/>
      <c r="P47" s="28"/>
      <c r="Q47" s="3"/>
      <c r="R47" s="30" t="s">
        <v>32</v>
      </c>
      <c r="S47" s="28"/>
      <c r="T47" s="28">
        <f>L21+T21</f>
        <v>480</v>
      </c>
      <c r="U47" s="32"/>
    </row>
    <row r="48" spans="1:21" ht="14.25" thickTop="1" thickBot="1">
      <c r="A48" s="3"/>
      <c r="B48" s="35" t="s">
        <v>4</v>
      </c>
      <c r="C48" s="28" t="s">
        <v>50</v>
      </c>
      <c r="D48" s="36">
        <f>L2</f>
        <v>300</v>
      </c>
      <c r="E48" s="3"/>
      <c r="F48" s="3"/>
      <c r="G48" s="28"/>
      <c r="H48" s="28"/>
      <c r="I48" s="3"/>
      <c r="J48" s="35" t="s">
        <v>80</v>
      </c>
      <c r="K48" s="2"/>
      <c r="L48" s="2" t="s">
        <v>62</v>
      </c>
      <c r="M48" s="3"/>
      <c r="N48" s="3" t="s">
        <v>82</v>
      </c>
      <c r="O48" s="28"/>
      <c r="P48" s="28"/>
      <c r="Q48" s="3"/>
      <c r="R48" s="30" t="s">
        <v>34</v>
      </c>
      <c r="S48" s="28"/>
      <c r="T48" s="28">
        <f>L22+T22+L30</f>
        <v>600</v>
      </c>
      <c r="U48" s="32"/>
    </row>
    <row r="49" spans="2:21" ht="13.5" thickTop="1">
      <c r="B49" s="34" t="s">
        <v>49</v>
      </c>
      <c r="C49" s="32" t="s">
        <v>50</v>
      </c>
      <c r="D49" s="34">
        <f>H28</f>
        <v>600</v>
      </c>
      <c r="E49" s="32"/>
      <c r="F49" s="32"/>
      <c r="G49" s="32"/>
      <c r="H49" s="32"/>
      <c r="I49" s="32"/>
      <c r="J49" s="35" t="s">
        <v>81</v>
      </c>
      <c r="K49" s="34"/>
      <c r="L49" s="34" t="s">
        <v>62</v>
      </c>
      <c r="M49" s="32"/>
      <c r="N49" s="3" t="s">
        <v>83</v>
      </c>
      <c r="O49" s="32"/>
      <c r="P49" s="32"/>
      <c r="Q49" s="32"/>
      <c r="R49" s="33" t="s">
        <v>38</v>
      </c>
      <c r="S49" s="34"/>
      <c r="T49" s="34">
        <f>L24+T24</f>
        <v>600</v>
      </c>
      <c r="U49" s="32"/>
    </row>
    <row r="50" spans="2:21">
      <c r="B50" s="32" t="s">
        <v>51</v>
      </c>
      <c r="C50" s="32" t="s">
        <v>75</v>
      </c>
      <c r="D50" s="32">
        <f>D29+H29+L29+P29+T29</f>
        <v>804</v>
      </c>
      <c r="E50" s="32"/>
      <c r="F50" s="32"/>
      <c r="G50" s="32"/>
      <c r="H50" s="32"/>
      <c r="I50" s="32"/>
      <c r="J50" s="33" t="s">
        <v>6</v>
      </c>
      <c r="K50" s="34" t="s">
        <v>50</v>
      </c>
      <c r="L50" s="34" t="s">
        <v>76</v>
      </c>
      <c r="M50" s="32"/>
      <c r="N50" s="32"/>
      <c r="O50" s="32"/>
      <c r="P50" s="32"/>
      <c r="Q50" s="32"/>
      <c r="R50" s="33" t="s">
        <v>37</v>
      </c>
      <c r="S50" s="34"/>
      <c r="T50" s="34">
        <f>H24+P24</f>
        <v>600</v>
      </c>
      <c r="U50" s="32"/>
    </row>
    <row r="51" spans="2:21">
      <c r="B51" s="30" t="s">
        <v>71</v>
      </c>
      <c r="C51" s="32" t="s">
        <v>69</v>
      </c>
      <c r="D51" s="32">
        <f>H22+P21+T6+H6</f>
        <v>1080</v>
      </c>
      <c r="E51" s="32"/>
      <c r="F51" s="32" t="s">
        <v>72</v>
      </c>
      <c r="G51" s="32"/>
      <c r="H51" s="32"/>
      <c r="I51" s="32"/>
      <c r="J51" s="31" t="s">
        <v>63</v>
      </c>
      <c r="K51" s="34"/>
      <c r="L51" s="34">
        <v>100</v>
      </c>
      <c r="M51" s="32"/>
      <c r="N51" s="32"/>
      <c r="O51" s="32"/>
      <c r="P51" s="32"/>
      <c r="Q51" s="32"/>
      <c r="R51" s="37" t="s">
        <v>14</v>
      </c>
      <c r="S51" s="34"/>
      <c r="T51" s="34">
        <f>L6+T6</f>
        <v>300</v>
      </c>
      <c r="U51" s="32"/>
    </row>
    <row r="52" spans="2:21">
      <c r="B52" s="32" t="s">
        <v>53</v>
      </c>
      <c r="C52" s="32" t="s">
        <v>54</v>
      </c>
      <c r="D52" s="32">
        <f>D32+H32+L32+P32+H9+P9+P23</f>
        <v>1740</v>
      </c>
      <c r="E52" s="32"/>
      <c r="F52" s="32"/>
      <c r="G52" s="32"/>
      <c r="H52" s="32"/>
      <c r="I52" s="32"/>
      <c r="J52" s="31" t="s">
        <v>65</v>
      </c>
      <c r="K52" s="34" t="s">
        <v>50</v>
      </c>
      <c r="L52" s="34" t="s">
        <v>66</v>
      </c>
      <c r="M52" s="32"/>
      <c r="N52" s="32"/>
      <c r="O52" s="32"/>
      <c r="P52" s="32"/>
      <c r="Q52" s="32"/>
      <c r="R52" s="32"/>
      <c r="S52" s="32"/>
      <c r="T52" s="32"/>
      <c r="U52" s="32"/>
    </row>
    <row r="53" spans="2:21">
      <c r="B53" s="30" t="s">
        <v>20</v>
      </c>
      <c r="C53" s="32" t="s">
        <v>55</v>
      </c>
      <c r="D53" s="32">
        <f>L9+T9+L23+T23</f>
        <v>1080</v>
      </c>
      <c r="E53" s="32"/>
      <c r="F53" s="32"/>
      <c r="G53" s="32"/>
      <c r="H53" s="32"/>
      <c r="I53" s="32"/>
      <c r="J53" s="34" t="s">
        <v>84</v>
      </c>
      <c r="K53" s="34"/>
      <c r="L53" s="34" t="s">
        <v>67</v>
      </c>
      <c r="M53" s="32"/>
      <c r="N53" s="32"/>
      <c r="O53" s="32"/>
      <c r="P53" s="32"/>
      <c r="Q53" s="32"/>
      <c r="R53" s="30" t="s">
        <v>7</v>
      </c>
      <c r="S53" s="32"/>
      <c r="T53" s="32">
        <f>H15+L15+P15+T15+L3+T3</f>
        <v>930</v>
      </c>
      <c r="U53" s="32"/>
    </row>
    <row r="54" spans="2:21">
      <c r="B54" s="33" t="s">
        <v>21</v>
      </c>
      <c r="C54" s="32" t="s">
        <v>64</v>
      </c>
      <c r="D54" s="34">
        <f>D33+H33+L33+P33+T33+H11+P11+T11+H20+L20+P20+T20</f>
        <v>132</v>
      </c>
      <c r="E54" s="32"/>
      <c r="F54" s="32"/>
      <c r="G54" s="32"/>
      <c r="H54" s="32"/>
      <c r="I54" s="32"/>
      <c r="J54" s="33" t="s">
        <v>70</v>
      </c>
      <c r="K54" s="34" t="s">
        <v>50</v>
      </c>
      <c r="L54" s="34" t="s">
        <v>79</v>
      </c>
      <c r="M54" s="32"/>
      <c r="N54" s="32"/>
      <c r="O54" s="32"/>
      <c r="P54" s="32"/>
      <c r="Q54" s="32"/>
      <c r="R54" s="30" t="s">
        <v>10</v>
      </c>
      <c r="S54" s="32"/>
      <c r="T54" s="32">
        <f>H16+P16+L4+T4</f>
        <v>600</v>
      </c>
      <c r="U54" s="32"/>
    </row>
    <row r="55" spans="2:21">
      <c r="B55" s="34" t="s">
        <v>56</v>
      </c>
      <c r="C55" s="32"/>
      <c r="D55" s="32" t="s">
        <v>58</v>
      </c>
      <c r="E55" s="32"/>
      <c r="F55" s="32"/>
      <c r="G55" s="32"/>
      <c r="H55" s="32"/>
      <c r="I55" s="32"/>
      <c r="J55" s="31" t="s">
        <v>48</v>
      </c>
      <c r="K55" s="32"/>
      <c r="L55" s="34" t="s">
        <v>85</v>
      </c>
      <c r="M55" s="32"/>
      <c r="N55" s="32"/>
      <c r="O55" s="32"/>
      <c r="P55" s="32"/>
      <c r="Q55" s="32"/>
      <c r="R55" s="30" t="s">
        <v>26</v>
      </c>
      <c r="S55" s="32"/>
      <c r="T55" s="32">
        <f>L16+T16</f>
        <v>360</v>
      </c>
      <c r="U55" s="32"/>
    </row>
    <row r="56" spans="2:21">
      <c r="B56" s="33" t="s">
        <v>23</v>
      </c>
      <c r="C56" s="32" t="s">
        <v>57</v>
      </c>
      <c r="D56" s="34">
        <f>D34+H34+L34+P34+T34+H12+P12+T12</f>
        <v>1260</v>
      </c>
      <c r="E56" s="32"/>
      <c r="F56" s="32" t="s">
        <v>59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2:21" ht="13.5" thickBot="1">
      <c r="B57" s="38" t="s">
        <v>24</v>
      </c>
      <c r="C57" s="32"/>
      <c r="D57" s="34">
        <f>D35+H35+L35+P35+T35+H13+L13+P13+T13</f>
        <v>1440</v>
      </c>
      <c r="E57" s="32"/>
      <c r="F57" s="32" t="s">
        <v>60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3" t="s">
        <v>73</v>
      </c>
      <c r="S57" s="34"/>
      <c r="T57" s="34">
        <f>H17+L17+P17+T17</f>
        <v>600</v>
      </c>
      <c r="U57" s="32"/>
    </row>
    <row r="58" spans="2:21" ht="13.5" thickTop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 t="s">
        <v>74</v>
      </c>
      <c r="S58" s="34"/>
      <c r="T58" s="34">
        <f>H18+L18+P18+T18</f>
        <v>528</v>
      </c>
      <c r="U58" s="32"/>
    </row>
    <row r="59" spans="2:21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2:2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2:21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2:21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2:21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</sheetData>
  <mergeCells count="2">
    <mergeCell ref="B2:D13"/>
    <mergeCell ref="B37:J43"/>
  </mergeCells>
  <phoneticPr fontId="7" type="noConversion"/>
  <pageMargins left="0.75" right="0.75" top="0.27" bottom="0.34" header="0.22" footer="0.27"/>
  <pageSetup paperSize="9" scale="66" orientation="landscape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</cp:lastModifiedBy>
  <cp:lastPrinted>2012-06-25T18:57:44Z</cp:lastPrinted>
  <dcterms:created xsi:type="dcterms:W3CDTF">2009-08-15T09:03:32Z</dcterms:created>
  <dcterms:modified xsi:type="dcterms:W3CDTF">2012-06-26T10:00:22Z</dcterms:modified>
</cp:coreProperties>
</file>